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DESKTOP-PKUIR61\Artixium - 06 - Marketing\005- Event\1- Products\Pro Touring - Manganite 500\Assets\"/>
    </mc:Choice>
  </mc:AlternateContent>
  <xr:revisionPtr revIDLastSave="0" documentId="13_ncr:1_{225431C7-39E5-45CD-B483-4246DF1B7E45}" xr6:coauthVersionLast="47" xr6:coauthVersionMax="47" xr10:uidLastSave="{00000000-0000-0000-0000-000000000000}"/>
  <bookViews>
    <workbookView xWindow="-28920" yWindow="-120" windowWidth="29040" windowHeight="15720" xr2:uid="{4FB18F5B-4685-4538-9012-E90311B49146}"/>
  </bookViews>
  <sheets>
    <sheet name="MANGANITE 500 (EN)" sheetId="1" r:id="rId1"/>
  </sheets>
  <externalReferences>
    <externalReference r:id="rId2"/>
    <externalReference r:id="rId3"/>
    <externalReference r:id="rId4"/>
  </externalReferences>
  <definedNames>
    <definedName name="LIST1" localSheetId="0">[1]list!$1:$1</definedName>
    <definedName name="LIST1">[2]Feuil1!$1:$1</definedName>
    <definedName name="LIST10" localSheetId="0">[1]list!$10:$10</definedName>
    <definedName name="LIST10">[2]Feuil1!$10:$10</definedName>
    <definedName name="LIST11" localSheetId="0">[1]list!$11:$11</definedName>
    <definedName name="LIST11">[2]Feuil1!$11:$11</definedName>
    <definedName name="LIST12" localSheetId="0">[1]list!$12:$12</definedName>
    <definedName name="LIST12">[2]Feuil1!$12:$12</definedName>
    <definedName name="LIST13" localSheetId="0">[1]list!$13:$13</definedName>
    <definedName name="LIST13">[2]Feuil1!$13:$13</definedName>
    <definedName name="LIST14" localSheetId="0">[1]list!$14:$14</definedName>
    <definedName name="LIST14">[2]Feuil1!$14:$14</definedName>
    <definedName name="LIST15" localSheetId="0">[1]list!$15:$15</definedName>
    <definedName name="LIST15">[2]Feuil1!$15:$15</definedName>
    <definedName name="LIST16" localSheetId="0">[1]list!$16:$16</definedName>
    <definedName name="LIST16">[2]Feuil1!$16:$16</definedName>
    <definedName name="LIST162">[1]list!$16:$16</definedName>
    <definedName name="LIST17" localSheetId="0">[1]list!$17:$17</definedName>
    <definedName name="LIST17">[2]Feuil1!$17:$17</definedName>
    <definedName name="LIST18" localSheetId="0">[1]list!$18:$18</definedName>
    <definedName name="LIST18">[2]Feuil1!$18:$18</definedName>
    <definedName name="LIST19" localSheetId="0">[1]list!$19:$19</definedName>
    <definedName name="LIST19">[2]Feuil1!$19:$19</definedName>
    <definedName name="LIST2" localSheetId="0">[1]list!$2:$2</definedName>
    <definedName name="LIST2">[2]Feuil1!$2:$2</definedName>
    <definedName name="LIST20" localSheetId="0">[1]list!$20:$20</definedName>
    <definedName name="LIST20">[2]Feuil1!$20:$20</definedName>
    <definedName name="LIST21" localSheetId="0">[1]list!$21:$21</definedName>
    <definedName name="LIST21">[2]Feuil1!$21:$21</definedName>
    <definedName name="LIST22" localSheetId="0">[1]list!$22:$22</definedName>
    <definedName name="LIST22">[2]Feuil1!$22:$22</definedName>
    <definedName name="LIST23" localSheetId="0">[1]list!$23:$23</definedName>
    <definedName name="LIST23">[2]Feuil1!$23:$23</definedName>
    <definedName name="LIST24" localSheetId="0">[1]list!$24:$24</definedName>
    <definedName name="LIST24">[2]Feuil1!$24:$24</definedName>
    <definedName name="LIST25" localSheetId="0">[1]list!$25:$25</definedName>
    <definedName name="LIST25">[2]Feuil1!$25:$25</definedName>
    <definedName name="LIST26" localSheetId="0">[1]list!$26:$26</definedName>
    <definedName name="LIST26">[2]Feuil1!$26:$26</definedName>
    <definedName name="LIST27" localSheetId="0">[1]list!$27:$27</definedName>
    <definedName name="LIST27">[2]Feuil1!$27:$27</definedName>
    <definedName name="LIST28" localSheetId="0">[1]list!$28:$28</definedName>
    <definedName name="LIST28">[2]Feuil1!$28:$28</definedName>
    <definedName name="LIST29" localSheetId="0">[1]list!$29:$29</definedName>
    <definedName name="LIST29">[2]Feuil1!$29:$29</definedName>
    <definedName name="LIST30" localSheetId="0">[1]list!$30:$30</definedName>
    <definedName name="LIST30">[2]Feuil1!$30:$30</definedName>
    <definedName name="LIST31" localSheetId="0">[1]list!$31:$31</definedName>
    <definedName name="LIST31">[2]Feuil1!$31:$31</definedName>
    <definedName name="LIST32" localSheetId="0">[1]list!$32:$32</definedName>
    <definedName name="LIST32">[2]Feuil1!$32:$32</definedName>
    <definedName name="LIST33" localSheetId="0">[1]list!$33:$33</definedName>
    <definedName name="LIST33">[2]Feuil1!$33:$33</definedName>
    <definedName name="LIST34" localSheetId="0">[1]list!$34:$34</definedName>
    <definedName name="LIST34">[2]Feuil1!$34:$34</definedName>
    <definedName name="LIST35" localSheetId="0">[1]list!$35:$35</definedName>
    <definedName name="LIST35">[2]Feuil1!$35:$35</definedName>
    <definedName name="LIST36" localSheetId="0">[1]list!$36:$36</definedName>
    <definedName name="LIST36">[2]Feuil1!$36:$36</definedName>
    <definedName name="LIST37" localSheetId="0">[1]list!$37:$37</definedName>
    <definedName name="LIST37">[2]Feuil1!$37:$37</definedName>
    <definedName name="LIST3A" localSheetId="0">[1]list!$3:$3</definedName>
    <definedName name="LIST3A">[3]list!$3:$3</definedName>
    <definedName name="LIST4" localSheetId="0">[1]list!$4:$4</definedName>
    <definedName name="LIST4">[2]Feuil1!$4:$4</definedName>
    <definedName name="LIST46">[1]list!$12:$12</definedName>
    <definedName name="LIST5" localSheetId="0">[1]list!$5:$5</definedName>
    <definedName name="LIST5">[2]Feuil1!$5:$5</definedName>
    <definedName name="LIST6" localSheetId="0">[1]list!$6:$6</definedName>
    <definedName name="LIST6">[2]Feuil1!$6:$6</definedName>
    <definedName name="LIST7" localSheetId="0">[1]list!$7:$7</definedName>
    <definedName name="LIST7">[2]Feuil1!$7:$7</definedName>
    <definedName name="LIST8" localSheetId="0">[1]list!$8:$8</definedName>
    <definedName name="LIST8">[2]Feuil1!$8:$8</definedName>
    <definedName name="LIST9" localSheetId="0">[1]list!$9:$9</definedName>
    <definedName name="LIST9">[2]Feuil1!$9:$9</definedName>
    <definedName name="qweqweqw">[2]Feuil1!$6:$6</definedName>
    <definedName name="test">[1]list!$37:$37</definedName>
    <definedName name="test2">[2]Feuil1!$25:$25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I29" i="1"/>
  <c r="C29" i="1"/>
  <c r="N16" i="1"/>
  <c r="M16" i="1"/>
  <c r="L16" i="1"/>
  <c r="K16" i="1"/>
  <c r="J16" i="1"/>
  <c r="I16" i="1"/>
  <c r="H16" i="1"/>
  <c r="G16" i="1"/>
  <c r="F16" i="1"/>
  <c r="E16" i="1"/>
  <c r="C16" i="1"/>
  <c r="N15" i="1"/>
  <c r="L15" i="1"/>
  <c r="K15" i="1"/>
  <c r="J15" i="1"/>
  <c r="I15" i="1"/>
  <c r="H15" i="1"/>
  <c r="D15" i="1"/>
  <c r="C15" i="1"/>
  <c r="L14" i="1"/>
  <c r="K14" i="1"/>
  <c r="J14" i="1"/>
  <c r="N4" i="1"/>
  <c r="N14" i="1" s="1"/>
  <c r="M4" i="1"/>
  <c r="M15" i="1" s="1"/>
  <c r="L4" i="1"/>
  <c r="K4" i="1"/>
  <c r="J4" i="1"/>
  <c r="I4" i="1"/>
  <c r="I14" i="1" s="1"/>
  <c r="H4" i="1"/>
  <c r="H14" i="1" s="1"/>
  <c r="G4" i="1"/>
  <c r="G15" i="1" s="1"/>
  <c r="F4" i="1"/>
  <c r="F15" i="1" s="1"/>
  <c r="E4" i="1"/>
  <c r="E15" i="1" s="1"/>
  <c r="D4" i="1"/>
  <c r="D16" i="1" s="1"/>
  <c r="C4" i="1"/>
  <c r="C14" i="1" s="1"/>
  <c r="M14" i="1" l="1"/>
  <c r="E14" i="1"/>
  <c r="D14" i="1"/>
  <c r="F14" i="1"/>
  <c r="G14" i="1"/>
</calcChain>
</file>

<file path=xl/sharedStrings.xml><?xml version="1.0" encoding="utf-8"?>
<sst xmlns="http://schemas.openxmlformats.org/spreadsheetml/2006/main" count="107" uniqueCount="93">
  <si>
    <t>MANGANITE 500</t>
  </si>
  <si>
    <t>INDOOR</t>
  </si>
  <si>
    <t>OUTDOOR</t>
  </si>
  <si>
    <t>Product Parameters</t>
  </si>
  <si>
    <t>Unit</t>
  </si>
  <si>
    <t>1.2</t>
  </si>
  <si>
    <t>1.5</t>
  </si>
  <si>
    <t>1.9</t>
  </si>
  <si>
    <t>2.6</t>
  </si>
  <si>
    <t>2.9</t>
  </si>
  <si>
    <t>3.9</t>
  </si>
  <si>
    <t>2.5</t>
  </si>
  <si>
    <t>Pixel Pitch</t>
    <phoneticPr fontId="0" type="noConversion"/>
  </si>
  <si>
    <t>mm</t>
  </si>
  <si>
    <t>LED</t>
  </si>
  <si>
    <t>SMD1010</t>
  </si>
  <si>
    <t>SMD1515</t>
  </si>
  <si>
    <t>MicroX</t>
  </si>
  <si>
    <t>SMD1921</t>
  </si>
  <si>
    <t>Application</t>
  </si>
  <si>
    <t>Indoor Ultra HD touring LED cabinet</t>
  </si>
  <si>
    <t>Outdoor Ultra HD touring LED cabinet</t>
  </si>
  <si>
    <t>Ingress Protection</t>
  </si>
  <si>
    <t>IP</t>
  </si>
  <si>
    <t>IP40 (front) / IP20 (back)</t>
  </si>
  <si>
    <t>IP65 (front) / IP54 (back)</t>
  </si>
  <si>
    <t>Brightness</t>
  </si>
  <si>
    <t>cd/m²</t>
  </si>
  <si>
    <t>≤ 800 Nits @5volts</t>
  </si>
  <si>
    <t>≤ 3000 Nits</t>
  </si>
  <si>
    <t>≤ 3500 Nits @5volts</t>
  </si>
  <si>
    <t>Color Temperature after calib (adjustable)</t>
  </si>
  <si>
    <t>deg. K</t>
  </si>
  <si>
    <t>Viewing Angle (50% brightness)</t>
  </si>
  <si>
    <t>deg.</t>
  </si>
  <si>
    <t>160 H / 160 V</t>
  </si>
  <si>
    <t>Display Area (WxH)</t>
  </si>
  <si>
    <t>500 x 500 x 50</t>
  </si>
  <si>
    <t>Cabinet Size (WxHxD)</t>
  </si>
  <si>
    <t>500 x 500</t>
  </si>
  <si>
    <t>Module Size (WxHxD)</t>
  </si>
  <si>
    <t>250 x 250</t>
  </si>
  <si>
    <t>Pixel Matrix Per Cabinet (W x H)</t>
    <phoneticPr fontId="0" type="noConversion"/>
  </si>
  <si>
    <t>px</t>
  </si>
  <si>
    <t>Pixel Matrix Per Module (W x H)</t>
    <phoneticPr fontId="0" type="noConversion"/>
  </si>
  <si>
    <t>Pixel Density</t>
    <phoneticPr fontId="0" type="noConversion"/>
  </si>
  <si>
    <t>px/m²</t>
  </si>
  <si>
    <t>Weight of cabinet</t>
  </si>
  <si>
    <t>kg</t>
  </si>
  <si>
    <t>9.2</t>
  </si>
  <si>
    <t>Cabinet Material</t>
  </si>
  <si>
    <t>Die-casting aluminum</t>
  </si>
  <si>
    <t>Maintenance Mode</t>
  </si>
  <si>
    <t>Front and back (tools required for front)</t>
  </si>
  <si>
    <t>Mask specification</t>
  </si>
  <si>
    <t>X-GOB</t>
  </si>
  <si>
    <t>Contrast Ratio</t>
  </si>
  <si>
    <t>High</t>
  </si>
  <si>
    <t>Grey scale (linear)</t>
  </si>
  <si>
    <t>bit</t>
  </si>
  <si>
    <t>Brightness control</t>
  </si>
  <si>
    <t>Processing depth</t>
  </si>
  <si>
    <t>Color</t>
  </si>
  <si>
    <t>281 Trillions</t>
  </si>
  <si>
    <t>Display Refresh Rate</t>
  </si>
  <si>
    <t>Hz</t>
  </si>
  <si>
    <t>Operation Power</t>
  </si>
  <si>
    <t>V</t>
  </si>
  <si>
    <t>AC100-240V</t>
  </si>
  <si>
    <t>Max. Power Consumption</t>
  </si>
  <si>
    <t>W/m²</t>
  </si>
  <si>
    <t>Average Power Consumption</t>
  </si>
  <si>
    <t>Control Mode</t>
    <phoneticPr fontId="0" type="noConversion"/>
  </si>
  <si>
    <t>Synchronization</t>
  </si>
  <si>
    <t>Video Frame Rate</t>
  </si>
  <si>
    <t>50/60Hz</t>
  </si>
  <si>
    <t>Input Types Supported</t>
  </si>
  <si>
    <t>DVI / SDI / HDMI</t>
  </si>
  <si>
    <t>3D ready (optional)</t>
  </si>
  <si>
    <t>Yes</t>
  </si>
  <si>
    <t>Calibration</t>
  </si>
  <si>
    <t>Lifetime (50% brightness)</t>
  </si>
  <si>
    <t>h</t>
  </si>
  <si>
    <t>Operating Humidity Range</t>
  </si>
  <si>
    <t>10-95%</t>
  </si>
  <si>
    <t>Operating Temperature Range</t>
  </si>
  <si>
    <t>Screen Uniformity Correction</t>
  </si>
  <si>
    <t>-</t>
  </si>
  <si>
    <t>Certification</t>
  </si>
  <si>
    <t>CE / EMC / TUV-EMC / FCC / ETL / PSE / CCC / RoHS</t>
  </si>
  <si>
    <t>Available options</t>
  </si>
  <si>
    <t>90° inward &amp; outward cabinets, triangle cabinets, hanging bars/stacking systems, frame connectors</t>
  </si>
  <si>
    <t xml:space="preserve">Compatibility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</si>
</sst>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40"/>
      <color rgb="FFFF0000"/>
      <name val="Homizio Nova"/>
    </font>
    <font>
      <sz val="14"/>
      <color theme="1"/>
      <name val="Roboto"/>
    </font>
    <font>
      <b/>
      <sz val="14"/>
      <color theme="0"/>
      <name val="Roboto"/>
    </font>
    <font>
      <b/>
      <sz val="14"/>
      <name val="Roboto"/>
    </font>
    <font>
      <sz val="14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 style="thin">
        <color theme="0" tint="-4.9989318521683403E-2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0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4" fillId="5" borderId="3" xfId="1" applyFont="1" applyFill="1" applyBorder="1" applyAlignment="1">
      <alignment horizontal="left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6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2" borderId="11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" vertical="center"/>
    </xf>
    <xf numFmtId="0" fontId="6" fillId="6" borderId="4" xfId="0" quotePrefix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</cellXfs>
  <cellStyles count="2">
    <cellStyle name="Normal" xfId="0" builtinId="0"/>
    <cellStyle name="Titre 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tixiumfrance-my.sharepoint.com/personal/romain_artixiumfrance_onmicrosoft_com/Documents/MEDIA%20&#8226;%20Artixium%20-%20Product%20Specific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tixiumfrance-my.sharepoint.com/personal/romain_artixiumfrance_onmicrosoft_com/Documents/EVENT%20&#8226;%20Artixium%20-%20Product%20Specific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tixiumfrance-my.sharepoint.com/E:/E:/E:/Nextcloud/1%20-%20Products/2%20-%20Product%20Specifications/MEDIA%20&#8226;%20Artixium%20-%20Product%20Specifi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DIASPORE {EN}"/>
      <sheetName val="DIASPORE {FR}"/>
      <sheetName val="GRANITE {EN}"/>
      <sheetName val="PHOTON"/>
      <sheetName val="PROTON (2)"/>
      <sheetName val="COBALT (EN)"/>
      <sheetName val="COBALT (FR)"/>
      <sheetName val="NEUTRON"/>
      <sheetName val="THORITE"/>
      <sheetName val="THORITE 2,0 {EN}"/>
      <sheetName val="THORITE 2,0 {FR}"/>
      <sheetName val="MICA {EN}"/>
      <sheetName val="MICA {FR}"/>
      <sheetName val="IRON"/>
      <sheetName val="CALCITE (EN)"/>
      <sheetName val="CALCITE (FR)"/>
      <sheetName val="KYANITE"/>
      <sheetName val="MULLITE"/>
      <sheetName val="HYDROGEN"/>
      <sheetName val="PLATINUM"/>
      <sheetName val="NEON"/>
      <sheetName val="NEON LV"/>
      <sheetName val="OXYGEN"/>
      <sheetName val="NITROGEN"/>
      <sheetName val="QWARTZ"/>
      <sheetName val="QWARTZ ULTRA SLIM {EN}"/>
      <sheetName val="QWARTZ ULTRA SLIM {FR}"/>
      <sheetName val="TITANIUM"/>
      <sheetName val="TITANITE"/>
      <sheetName val="AXXION500"/>
      <sheetName val="AXXION600"/>
      <sheetName val="SPINEL"/>
      <sheetName val="DIAMOND"/>
      <sheetName val="HYDROGEN ULTRA SLIM"/>
      <sheetName val="PROTON"/>
      <sheetName val="LITHIUM"/>
      <sheetName val="TRITIUM"/>
      <sheetName val="QUANTUM"/>
      <sheetName val="ZIRCON"/>
      <sheetName val="AXXION400"/>
      <sheetName val="HYDROGEN SLIM"/>
      <sheetName val="KRYPTON"/>
      <sheetName val="ORACLE"/>
      <sheetName val="STARK"/>
      <sheetName val="ELECTRON"/>
      <sheetName val="LITHIUM ROOF"/>
      <sheetName val="CARBON"/>
      <sheetName val="NET50"/>
    </sheetNames>
    <sheetDataSet>
      <sheetData sheetId="0">
        <row r="1">
          <cell r="A1" t="str">
            <v>LIST1</v>
          </cell>
          <cell r="B1">
            <v>4</v>
          </cell>
        </row>
        <row r="2">
          <cell r="A2" t="str">
            <v>LIST2</v>
          </cell>
          <cell r="B2" t="str">
            <v>SMD2020 3in1 (Full Black Face)</v>
          </cell>
          <cell r="C2" t="str">
            <v>SMD1010 3in1 (Full Black Face)</v>
          </cell>
          <cell r="D2" t="str">
            <v>SMD1515 3in1 (Full Black Face)</v>
          </cell>
          <cell r="E2" t="str">
            <v>SMD2121 3in1 (Full Black Face)</v>
          </cell>
          <cell r="F2" t="str">
            <v>SMD3528 3in1 (Full Black Face)</v>
          </cell>
          <cell r="G2" t="str">
            <v>SMD3528 3in1 (Black Face)</v>
          </cell>
          <cell r="H2" t="str">
            <v>SMD3535 3in1 (Black Face)</v>
          </cell>
          <cell r="I2" t="str">
            <v>Color Temperature after calib (adjustable)</v>
          </cell>
          <cell r="J2" t="str">
            <v>DIP Oval 3mm</v>
          </cell>
          <cell r="K2" t="str">
            <v>DIP Oval 5mm</v>
          </cell>
          <cell r="L2" t="str">
            <v>DIP5454</v>
          </cell>
          <cell r="M2" t="str">
            <v>SMD3535 3in1 (Black Face) and DIP 3mm available</v>
          </cell>
          <cell r="N2" t="str">
            <v>SMD2727 3in1 (Black Face)</v>
          </cell>
          <cell r="O2" t="str">
            <v>SMD2020 3in1 (Black Face)</v>
          </cell>
          <cell r="P2" t="str">
            <v>SMD1921 (Black Face)</v>
          </cell>
          <cell r="Q2" t="str">
            <v>SMD2727 3in1 (Black Face)</v>
          </cell>
          <cell r="R2" t="str">
            <v>SMD1515 3in1 (Black Face)</v>
          </cell>
          <cell r="S2" t="str">
            <v>SMD2020 3in1 (Full Black Face) + Glass Diffuser</v>
          </cell>
          <cell r="T2" t="str">
            <v>SMD3528UV/3512</v>
          </cell>
          <cell r="U2" t="str">
            <v>SMD0805 3in1 (Full Black Face)</v>
          </cell>
          <cell r="V2" t="str">
            <v>SMD2020 3in1 (HB)</v>
          </cell>
        </row>
        <row r="3">
          <cell r="A3" t="str">
            <v>LIST3A</v>
          </cell>
          <cell r="B3" t="str">
            <v>Fixed High Brighness indoor</v>
          </cell>
          <cell r="C3" t="str">
            <v>Event</v>
          </cell>
          <cell r="D3" t="str">
            <v>Sport</v>
          </cell>
          <cell r="E3" t="str">
            <v>Media</v>
          </cell>
          <cell r="F3" t="str">
            <v>Fixed installation column of (800mm minimum diameter)</v>
          </cell>
        </row>
        <row r="4">
          <cell r="A4" t="str">
            <v>LIST4</v>
          </cell>
          <cell r="B4" t="str">
            <v>IP41 (option IP44 available with nanocoating)</v>
          </cell>
          <cell r="C4" t="str">
            <v>IP65</v>
          </cell>
          <cell r="D4" t="str">
            <v>IP65 (front) / IP54 (rear)</v>
          </cell>
          <cell r="E4" t="str">
            <v>IP41</v>
          </cell>
          <cell r="F4" t="str">
            <v>IP44</v>
          </cell>
          <cell r="G4" t="str">
            <v>IP20</v>
          </cell>
        </row>
        <row r="5">
          <cell r="A5" t="str">
            <v>LIST5</v>
          </cell>
          <cell r="B5" t="str">
            <v>4000Nits @5volts</v>
          </cell>
          <cell r="C5" t="str">
            <v>1500 Nits @5volts</v>
          </cell>
          <cell r="D5" t="str">
            <v>2000 Nits @5volts</v>
          </cell>
          <cell r="E5" t="str">
            <v>3000 Nits @5volts</v>
          </cell>
          <cell r="F5" t="str">
            <v>4500 Nits @5volts</v>
          </cell>
          <cell r="G5" t="str">
            <v>5500 Nits @5volts</v>
          </cell>
          <cell r="H5" t="str">
            <v>6000 Nits @5volts</v>
          </cell>
          <cell r="I5" t="str">
            <v>6500 Nits @5volts</v>
          </cell>
          <cell r="J5" t="str">
            <v>7500 Nits @5volts</v>
          </cell>
          <cell r="K5" t="str">
            <v>8500 Nits @5volts</v>
          </cell>
          <cell r="L5" t="str">
            <v>300 Nits @5volts</v>
          </cell>
          <cell r="M5" t="str">
            <v>800 Nits @5volts</v>
          </cell>
          <cell r="N5" t="str">
            <v>4000Nits @5volts -30% after diffussion</v>
          </cell>
        </row>
        <row r="6">
          <cell r="A6" t="str">
            <v>LIST6</v>
          </cell>
          <cell r="B6">
            <v>6500</v>
          </cell>
        </row>
        <row r="7">
          <cell r="A7" t="str">
            <v>LIST7</v>
          </cell>
          <cell r="B7" t="str">
            <v>140(+/-70) H / 140 V</v>
          </cell>
          <cell r="C7" t="str">
            <v>110(+/-55) H / 60 V</v>
          </cell>
        </row>
        <row r="8">
          <cell r="A8" t="str">
            <v>LIST8</v>
          </cell>
          <cell r="B8" t="str">
            <v>640 x 640 x 78</v>
          </cell>
          <cell r="C8" t="str">
            <v>576 x 432 x 130</v>
          </cell>
          <cell r="D8" t="str">
            <v>960 x 960 x 145</v>
          </cell>
          <cell r="E8" t="str">
            <v>768 x 576 x 151</v>
          </cell>
          <cell r="F8" t="str">
            <v>640 x 640 x 78</v>
          </cell>
          <cell r="G8" t="str">
            <v>Ti: 480 x 480 x 71
Ti FA: 480 x 480 x 81.5</v>
          </cell>
        </row>
        <row r="9">
          <cell r="A9" t="str">
            <v>LIST9</v>
          </cell>
          <cell r="B9" t="str">
            <v>320 x 160 x 15</v>
          </cell>
          <cell r="C9" t="str">
            <v>288 x 216 x 25</v>
          </cell>
          <cell r="D9" t="str">
            <v>320 x 320 x 15</v>
          </cell>
          <cell r="E9" t="str">
            <v>384 x 288 x 13</v>
          </cell>
          <cell r="F9" t="str">
            <v>240 x 240 x 15</v>
          </cell>
          <cell r="G9" t="str">
            <v>320 x 160 x 15</v>
          </cell>
        </row>
        <row r="10">
          <cell r="A10" t="str">
            <v>LIST10</v>
          </cell>
          <cell r="B10" t="str">
            <v>160 x 160</v>
          </cell>
        </row>
        <row r="11">
          <cell r="A11" t="str">
            <v>LIST11</v>
          </cell>
          <cell r="B11" t="str">
            <v>80 x 40</v>
          </cell>
        </row>
        <row r="12">
          <cell r="A12" t="str">
            <v>LIST12</v>
          </cell>
          <cell r="B12">
            <v>62500</v>
          </cell>
        </row>
        <row r="13">
          <cell r="A13" t="str">
            <v>LIST13</v>
          </cell>
          <cell r="B13">
            <v>10</v>
          </cell>
        </row>
        <row r="14">
          <cell r="A14" t="str">
            <v>LIST14</v>
          </cell>
          <cell r="B14" t="str">
            <v>Steel Cabinet with reinforcement</v>
          </cell>
          <cell r="C14" t="str">
            <v>Aluminum + plastic</v>
          </cell>
          <cell r="D14" t="str">
            <v>Aluminium anodised</v>
          </cell>
          <cell r="E14" t="str">
            <v>Steel</v>
          </cell>
          <cell r="F14" t="str">
            <v>Fiber Glass</v>
          </cell>
          <cell r="G14" t="str">
            <v xml:space="preserve">Aluminum Anodised + CNC </v>
          </cell>
          <cell r="H14" t="str">
            <v>Aluminum Profile + painted mask (RAL option available)</v>
          </cell>
          <cell r="I14" t="str">
            <v>Aluminum Die Casting</v>
          </cell>
          <cell r="J14" t="str">
            <v>Aluminum + plastic + Magnet</v>
          </cell>
          <cell r="R14" t="str">
            <v>Alu</v>
          </cell>
        </row>
        <row r="15">
          <cell r="A15" t="str">
            <v>LIST15</v>
          </cell>
          <cell r="B15" t="str">
            <v>Modules can be taken from the back / Tooless system (magnet) / Hot swappable modules</v>
          </cell>
          <cell r="C15" t="str">
            <v>Front and back (tools required for front)</v>
          </cell>
          <cell r="D15" t="str">
            <v>Back only</v>
          </cell>
          <cell r="E15" t="str">
            <v>Front and back (no tools required)</v>
          </cell>
          <cell r="F15" t="str">
            <v>Front only</v>
          </cell>
          <cell r="G15" t="str">
            <v>Ti: Back only
Ti FA: Front and back (no tools required)</v>
          </cell>
          <cell r="H15" t="str">
            <v>Modules can be taken from the back / Tooless system (magnet) / Hot swappable modules</v>
          </cell>
        </row>
        <row r="16">
          <cell r="A16" t="str">
            <v>LIST16</v>
          </cell>
          <cell r="B16" t="str">
            <v>95% Plastic + 5% Fiber / Clip type (no screws) / No Shaders</v>
          </cell>
          <cell r="C16" t="str">
            <v>95% Plastic + 5% Fiber / Clip type (no screws) / Shaders</v>
          </cell>
          <cell r="D16" t="str">
            <v>95% Plastic + 5% Fiber / Clip type (no screws) / No Shaders</v>
          </cell>
          <cell r="E16" t="str">
            <v>95% Plastic + 5% Fiber / SS Screws / No Shaders</v>
          </cell>
          <cell r="F16" t="str">
            <v>95% Plastic + 5% Fiber / SS Screws / Shaders</v>
          </cell>
          <cell r="G16" t="str">
            <v>95% Plastic + 5% Fiber / Clip type (no screws) / No Shaders + reinforced corners</v>
          </cell>
          <cell r="H16" t="str">
            <v>95% Plastic + 5% Fiber / SS Screws / Shaders + reinforced corners / No visible screws in the front</v>
          </cell>
          <cell r="I16" t="str">
            <v>95% Plastic + 5% Fiber / 3M Tape (no screws) / No Shaders</v>
          </cell>
          <cell r="J16" t="str">
            <v>No Mask, Truly Black PCBa</v>
          </cell>
          <cell r="K16" t="str">
            <v>Aluminum Mask (RAL option available)</v>
          </cell>
          <cell r="L16" t="str">
            <v>No Mask</v>
          </cell>
        </row>
        <row r="17">
          <cell r="A17" t="str">
            <v>LIST17</v>
          </cell>
          <cell r="B17" t="str">
            <v>High</v>
          </cell>
        </row>
        <row r="18">
          <cell r="A18" t="str">
            <v>LIST18</v>
          </cell>
          <cell r="B18">
            <v>16</v>
          </cell>
        </row>
        <row r="19">
          <cell r="A19" t="str">
            <v>LIST19</v>
          </cell>
          <cell r="B19">
            <v>16</v>
          </cell>
        </row>
        <row r="20">
          <cell r="A20" t="str">
            <v>LIST20</v>
          </cell>
          <cell r="B20">
            <v>16</v>
          </cell>
        </row>
        <row r="21">
          <cell r="A21" t="str">
            <v>LIST21</v>
          </cell>
          <cell r="B21" t="str">
            <v>281 Trillions</v>
          </cell>
        </row>
        <row r="22">
          <cell r="A22" t="str">
            <v>LIST22</v>
          </cell>
          <cell r="B22">
            <v>3840</v>
          </cell>
        </row>
        <row r="23">
          <cell r="A23" t="str">
            <v>LIST23</v>
          </cell>
          <cell r="B23" t="str">
            <v>AC85-230V</v>
          </cell>
        </row>
        <row r="24">
          <cell r="A24" t="str">
            <v>LIST24</v>
          </cell>
          <cell r="B24" t="str">
            <v>Estimation: 300W / Can change with calibration</v>
          </cell>
        </row>
        <row r="25">
          <cell r="A25" t="str">
            <v>LIST25</v>
          </cell>
          <cell r="B25" t="str">
            <v>Estimation: 120W / Can change with calibration</v>
          </cell>
        </row>
        <row r="26">
          <cell r="A26" t="str">
            <v>LIST26</v>
          </cell>
          <cell r="B26" t="str">
            <v>Synchronisation</v>
          </cell>
          <cell r="D26"/>
        </row>
        <row r="27">
          <cell r="A27" t="str">
            <v>LIST27</v>
          </cell>
          <cell r="B27" t="str">
            <v>50/60Hz</v>
          </cell>
        </row>
        <row r="28">
          <cell r="A28" t="str">
            <v>LIST28</v>
          </cell>
          <cell r="B28" t="str">
            <v>DVI / SDI / HDMI</v>
          </cell>
        </row>
        <row r="29">
          <cell r="A29" t="str">
            <v>LIST29</v>
          </cell>
          <cell r="B29" t="str">
            <v>yes</v>
          </cell>
        </row>
        <row r="30">
          <cell r="A30" t="str">
            <v>LIST30</v>
          </cell>
          <cell r="B30" t="str">
            <v>yes</v>
          </cell>
        </row>
        <row r="31">
          <cell r="A31" t="str">
            <v>LIST31</v>
          </cell>
          <cell r="B31">
            <v>50000</v>
          </cell>
        </row>
        <row r="32">
          <cell r="A32" t="str">
            <v>LIST32</v>
          </cell>
          <cell r="B32" t="str">
            <v>10-95%</v>
          </cell>
        </row>
        <row r="33">
          <cell r="A33" t="str">
            <v>LIST33</v>
          </cell>
          <cell r="B33" t="str">
            <v>-10°C / +50°C</v>
          </cell>
          <cell r="C33" t="str">
            <v>-20°C / +60°C</v>
          </cell>
          <cell r="D33" t="str">
            <v>-30°C / +60°C</v>
          </cell>
        </row>
        <row r="34">
          <cell r="A34" t="str">
            <v>LIST34</v>
          </cell>
          <cell r="B34"/>
        </row>
        <row r="35">
          <cell r="A35" t="str">
            <v>LIST35</v>
          </cell>
          <cell r="B35" t="str">
            <v>CE / ETL / CCC</v>
          </cell>
        </row>
        <row r="36">
          <cell r="A36" t="str">
            <v>LIST36</v>
          </cell>
          <cell r="B36" t="str">
            <v>Rental + / Neutrik indoor connectors / Neutrik outdoor connectors / Aluminum / Perimeter System option / Size can be customised</v>
          </cell>
          <cell r="C36" t="str">
            <v>Indoor / Outdoor mechanically compatible together / Xenon Curved in and out / Xenon Transparent in and out</v>
          </cell>
          <cell r="D36" t="str">
            <v>No</v>
          </cell>
          <cell r="E36" t="str">
            <v>Nanocoating for indoor version</v>
          </cell>
          <cell r="F36" t="str">
            <v>Aluminium cabinet / Front access modules / Front access by Hydraulic / Hanging structure / Curved cabinet / Nanocoating for indoor / Neutrik indoor connectors / Neutrik outdoor connectors / Size can be customised</v>
          </cell>
          <cell r="G36" t="str">
            <v>Nanocoating for indoor version, front access</v>
          </cell>
          <cell r="H36" t="str">
            <v>Aluminum Mask (RAL option available)</v>
          </cell>
        </row>
        <row r="37">
          <cell r="A37" t="str">
            <v>LIST37</v>
          </cell>
          <cell r="B37" t="str">
            <v>Indoor / Outdoor mechanically compatible together</v>
          </cell>
          <cell r="C37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SAPHIR (EN)"/>
      <sheetName val="RUBY (EN)"/>
      <sheetName val="AYRGON 2.0 (EN)"/>
      <sheetName val="AYRGON 2.0 (FR)"/>
      <sheetName val="QUASAR (EN)"/>
      <sheetName val="CRYSTAL (EN)"/>
      <sheetName val="CRYSTAL (FR)"/>
      <sheetName val="BERYL (EN)"/>
    </sheetNames>
    <sheetDataSet>
      <sheetData sheetId="0">
        <row r="1">
          <cell r="A1" t="str">
            <v>LIST1</v>
          </cell>
          <cell r="B1">
            <v>4</v>
          </cell>
        </row>
        <row r="2">
          <cell r="A2" t="str">
            <v>LIST2</v>
          </cell>
          <cell r="B2" t="str">
            <v>SMD2020 3in1 (Full Black Face)</v>
          </cell>
          <cell r="C2" t="str">
            <v>SMD1010 3in1 (Full Black Face)</v>
          </cell>
          <cell r="D2" t="str">
            <v>SMD1515 3in1 (Full Black Face)</v>
          </cell>
          <cell r="E2" t="str">
            <v>SMD2121 3in1 (Full Black Face)</v>
          </cell>
          <cell r="F2" t="str">
            <v>SMD3528 3in1 (Full Black Face)</v>
          </cell>
          <cell r="G2" t="str">
            <v>SMD3528 3in1 (Black Face)</v>
          </cell>
          <cell r="H2" t="str">
            <v>SMD3535 3in1 (Black Face)</v>
          </cell>
          <cell r="I2" t="str">
            <v>Color Temperature after calib (adjustable)</v>
          </cell>
          <cell r="J2" t="str">
            <v>DIP Oval 3mm</v>
          </cell>
          <cell r="K2" t="str">
            <v>DIP Oval 5mm</v>
          </cell>
          <cell r="L2" t="str">
            <v>DIP5454</v>
          </cell>
          <cell r="M2" t="str">
            <v>SMD3535 3in1 (Black Face) and DIP 3mm available</v>
          </cell>
          <cell r="N2" t="str">
            <v>SMD2727 3in1 (Black Face)</v>
          </cell>
          <cell r="O2" t="str">
            <v>SMD2020 3in1 (Black Face)</v>
          </cell>
          <cell r="P2" t="str">
            <v>SMD1921 (Black Face)</v>
          </cell>
          <cell r="Q2" t="str">
            <v>SMD2727 3in1 (Black Face)</v>
          </cell>
          <cell r="R2" t="str">
            <v>SMD1515 3in1 (Black Face)</v>
          </cell>
          <cell r="S2" t="str">
            <v>SMD2020 3in1 (Full Black Face) + Glass Diffuser</v>
          </cell>
          <cell r="T2" t="str">
            <v>SMD3528UV/3512</v>
          </cell>
        </row>
        <row r="4">
          <cell r="A4" t="str">
            <v>LIST4</v>
          </cell>
          <cell r="B4" t="str">
            <v>IP41 (option IP44 available with nanocoating)</v>
          </cell>
          <cell r="C4" t="str">
            <v>IP65</v>
          </cell>
          <cell r="D4" t="str">
            <v>IP65 (front) / IP54 (rear)</v>
          </cell>
          <cell r="E4" t="str">
            <v>IP41</v>
          </cell>
          <cell r="F4" t="str">
            <v>IP44</v>
          </cell>
          <cell r="G4" t="str">
            <v>IP20</v>
          </cell>
        </row>
        <row r="5">
          <cell r="A5" t="str">
            <v>LIST5</v>
          </cell>
          <cell r="B5" t="str">
            <v>4000Nits @5volts</v>
          </cell>
          <cell r="C5" t="str">
            <v>1500 Nits @5volts</v>
          </cell>
          <cell r="D5" t="str">
            <v>2000 Nits @5volts</v>
          </cell>
          <cell r="E5" t="str">
            <v>3000 Nits @5volts</v>
          </cell>
          <cell r="F5" t="str">
            <v>4500 Nits @5volts</v>
          </cell>
          <cell r="G5" t="str">
            <v>5500 Nits @5volts</v>
          </cell>
          <cell r="H5" t="str">
            <v>6000 Nits @5volts</v>
          </cell>
          <cell r="I5" t="str">
            <v>6500 Nits @5volts</v>
          </cell>
          <cell r="J5" t="str">
            <v>7500 Nits @5volts</v>
          </cell>
          <cell r="K5" t="str">
            <v>8500 Nits @5volts</v>
          </cell>
          <cell r="L5" t="str">
            <v>300 Nits @5volts</v>
          </cell>
          <cell r="M5" t="str">
            <v>800 Nits @5volts</v>
          </cell>
          <cell r="N5" t="str">
            <v>4000Nits @5volts -30% after diffussion</v>
          </cell>
        </row>
        <row r="6">
          <cell r="A6" t="str">
            <v>LIST6</v>
          </cell>
          <cell r="B6">
            <v>6500</v>
          </cell>
        </row>
        <row r="7">
          <cell r="A7" t="str">
            <v>LIST7</v>
          </cell>
          <cell r="B7" t="str">
            <v>140(+/-70) H / 140 V</v>
          </cell>
          <cell r="C7" t="str">
            <v>110(+/-55) H / 60 V</v>
          </cell>
        </row>
        <row r="8">
          <cell r="A8" t="str">
            <v>LIST8</v>
          </cell>
          <cell r="B8" t="str">
            <v>640 x 640 x 78</v>
          </cell>
          <cell r="C8" t="str">
            <v>576 x 432 x 130</v>
          </cell>
          <cell r="D8" t="str">
            <v>960 x 960 x 145</v>
          </cell>
          <cell r="E8" t="str">
            <v>768 x 576 x 151</v>
          </cell>
          <cell r="F8" t="str">
            <v>640 x 640 x 78</v>
          </cell>
          <cell r="G8" t="str">
            <v>Ti: 480 x 480 x 71
Ti FA: 480 x 480 x 81.5</v>
          </cell>
        </row>
        <row r="9">
          <cell r="A9" t="str">
            <v>LIST9</v>
          </cell>
          <cell r="B9" t="str">
            <v>320 x 160 x 15</v>
          </cell>
          <cell r="C9" t="str">
            <v>288 x 216 x 25</v>
          </cell>
          <cell r="D9" t="str">
            <v>320 x 320 x 15</v>
          </cell>
          <cell r="E9" t="str">
            <v>384 x 288 x 13</v>
          </cell>
          <cell r="F9" t="str">
            <v>240 x 240 x 15</v>
          </cell>
          <cell r="G9" t="str">
            <v>320 x 160 x 15</v>
          </cell>
        </row>
        <row r="10">
          <cell r="A10" t="str">
            <v>LIST10</v>
          </cell>
          <cell r="B10" t="str">
            <v>160 x 160</v>
          </cell>
        </row>
        <row r="11">
          <cell r="A11" t="str">
            <v>LIST11</v>
          </cell>
          <cell r="B11" t="str">
            <v>80 x 40</v>
          </cell>
        </row>
        <row r="12">
          <cell r="A12" t="str">
            <v>LIST12</v>
          </cell>
          <cell r="B12">
            <v>62500</v>
          </cell>
        </row>
        <row r="13">
          <cell r="A13" t="str">
            <v>LIST13</v>
          </cell>
          <cell r="B13">
            <v>10</v>
          </cell>
        </row>
        <row r="14">
          <cell r="A14" t="str">
            <v>LIST14</v>
          </cell>
          <cell r="B14" t="str">
            <v>Steel Cabinet with reinforcement</v>
          </cell>
          <cell r="C14" t="str">
            <v>Aluminum + plastic</v>
          </cell>
          <cell r="D14" t="str">
            <v>Aluminium anodised</v>
          </cell>
          <cell r="E14" t="str">
            <v>Steel</v>
          </cell>
          <cell r="F14" t="str">
            <v>Fiber Glass</v>
          </cell>
          <cell r="G14" t="str">
            <v xml:space="preserve">Aluminum Anodised + CNC </v>
          </cell>
          <cell r="H14" t="str">
            <v>Aluminum Profile + painted mask (RAL option available)</v>
          </cell>
          <cell r="I14" t="str">
            <v>Aluminum Die Casting</v>
          </cell>
          <cell r="J14" t="str">
            <v>Aluminum + plastic + Magnet</v>
          </cell>
          <cell r="R14" t="str">
            <v>Alu</v>
          </cell>
        </row>
        <row r="15">
          <cell r="A15" t="str">
            <v>LIST15</v>
          </cell>
          <cell r="B15" t="str">
            <v>Modules can be taken from the back / Tooless system (magnet) / Hot swappable modules</v>
          </cell>
          <cell r="C15" t="str">
            <v>Front and back (tools required for front)</v>
          </cell>
          <cell r="D15" t="str">
            <v>Back only</v>
          </cell>
          <cell r="E15" t="str">
            <v>Front and back (no tools required)</v>
          </cell>
          <cell r="F15" t="str">
            <v>Front only</v>
          </cell>
          <cell r="G15" t="str">
            <v>Ti: Back only
Ti FA: Front and back (no tools required)</v>
          </cell>
          <cell r="H15" t="str">
            <v>Modules can be taken from the back / Tooless system (magnet) / Hot swappable modules</v>
          </cell>
        </row>
        <row r="16">
          <cell r="A16" t="str">
            <v>LIST16</v>
          </cell>
          <cell r="B16" t="str">
            <v>95% Plastic + 5% Fiber / Clip type (no screws) / No Shaders</v>
          </cell>
          <cell r="C16" t="str">
            <v>95% Plastic + 5% Fiber / Clip type (no screws) / Shaders</v>
          </cell>
          <cell r="D16" t="str">
            <v>95% Plastic + 5% Fiber / Clip type (no screws) / No Shaders</v>
          </cell>
          <cell r="E16" t="str">
            <v>95% Plastic + 5% Fiber / SS Screws / No Shaders</v>
          </cell>
          <cell r="F16" t="str">
            <v>95% Plastic + 5% Fiber / SS Screws / Shaders</v>
          </cell>
          <cell r="G16" t="str">
            <v>95% Plastic + 5% Fiber / Clip type (no screws) / No Shaders + reinforced corners</v>
          </cell>
          <cell r="H16" t="str">
            <v>95% Plastic + 5% Fiber / SS Screws / Shaders + reinforced corners / No visible screws in the front</v>
          </cell>
          <cell r="I16" t="str">
            <v>95% Plastic + 5% Fiber / 3M Tape (no screws) / No Shaders</v>
          </cell>
          <cell r="J16" t="str">
            <v>No Mask, Truly Black PCBa</v>
          </cell>
          <cell r="K16" t="str">
            <v>Aluminum Mask (RAL option available)</v>
          </cell>
          <cell r="L16" t="str">
            <v>No Mask</v>
          </cell>
        </row>
        <row r="17">
          <cell r="A17" t="str">
            <v>LIST17</v>
          </cell>
          <cell r="B17" t="str">
            <v>High</v>
          </cell>
        </row>
        <row r="18">
          <cell r="A18" t="str">
            <v>LIST18</v>
          </cell>
          <cell r="B18">
            <v>16</v>
          </cell>
        </row>
        <row r="19">
          <cell r="A19" t="str">
            <v>LIST19</v>
          </cell>
          <cell r="B19">
            <v>16</v>
          </cell>
        </row>
        <row r="20">
          <cell r="A20" t="str">
            <v>LIST20</v>
          </cell>
          <cell r="B20">
            <v>16</v>
          </cell>
        </row>
        <row r="21">
          <cell r="A21" t="str">
            <v>LIST21</v>
          </cell>
          <cell r="B21" t="str">
            <v>281 Trillions</v>
          </cell>
        </row>
        <row r="22">
          <cell r="A22" t="str">
            <v>LIST22</v>
          </cell>
          <cell r="B22">
            <v>3840</v>
          </cell>
        </row>
        <row r="23">
          <cell r="A23" t="str">
            <v>LIST23</v>
          </cell>
          <cell r="B23" t="str">
            <v>AC85-230V</v>
          </cell>
        </row>
        <row r="24">
          <cell r="A24" t="str">
            <v>LIST24</v>
          </cell>
          <cell r="B24" t="str">
            <v>Estimation: 300W / Can change with calibration</v>
          </cell>
        </row>
        <row r="25">
          <cell r="A25" t="str">
            <v>LIST25</v>
          </cell>
          <cell r="B25" t="str">
            <v>Estimation: 120W / Can change with calibration</v>
          </cell>
        </row>
        <row r="26">
          <cell r="A26" t="str">
            <v>LIST26</v>
          </cell>
          <cell r="B26" t="str">
            <v>Synchronisation</v>
          </cell>
          <cell r="D26"/>
        </row>
        <row r="27">
          <cell r="A27" t="str">
            <v>LIST27</v>
          </cell>
          <cell r="B27" t="str">
            <v>50/60Hz</v>
          </cell>
        </row>
        <row r="28">
          <cell r="A28" t="str">
            <v>LIST28</v>
          </cell>
          <cell r="B28" t="str">
            <v>DVI / SDI / HDMI</v>
          </cell>
        </row>
        <row r="29">
          <cell r="A29" t="str">
            <v>LIST29</v>
          </cell>
          <cell r="B29" t="str">
            <v>yes</v>
          </cell>
        </row>
        <row r="30">
          <cell r="A30" t="str">
            <v>LIST30</v>
          </cell>
          <cell r="B30" t="str">
            <v>yes</v>
          </cell>
        </row>
        <row r="31">
          <cell r="A31" t="str">
            <v>LIST31</v>
          </cell>
          <cell r="B31">
            <v>50000</v>
          </cell>
        </row>
        <row r="32">
          <cell r="A32" t="str">
            <v>LIST32</v>
          </cell>
          <cell r="B32" t="str">
            <v>10-95%</v>
          </cell>
        </row>
        <row r="33">
          <cell r="A33" t="str">
            <v>LIST33</v>
          </cell>
          <cell r="B33" t="str">
            <v>-10°C / +50°C</v>
          </cell>
          <cell r="C33" t="str">
            <v>-20°C / +60°C</v>
          </cell>
          <cell r="D33" t="str">
            <v>-30°C / +60°C</v>
          </cell>
        </row>
        <row r="34">
          <cell r="A34" t="str">
            <v>LIST34</v>
          </cell>
          <cell r="B34"/>
        </row>
        <row r="35">
          <cell r="A35" t="str">
            <v>LIST35</v>
          </cell>
          <cell r="B35" t="str">
            <v>CE / ETL / CCC</v>
          </cell>
        </row>
        <row r="36">
          <cell r="A36" t="str">
            <v>LIST36</v>
          </cell>
          <cell r="B36" t="str">
            <v>Rental + / Neutrik indoor connectors / Neutrik outdoor connectors / Aluminum / Perimeter System option / Size can be customised</v>
          </cell>
          <cell r="C36" t="str">
            <v>Indoor / Outdoor mechanically compatible together / Xenon Curved in and out / Xenon Transparent in and out</v>
          </cell>
          <cell r="D36" t="str">
            <v>No</v>
          </cell>
          <cell r="E36" t="str">
            <v>Nanocoating for indoor version</v>
          </cell>
          <cell r="F36" t="str">
            <v>Aluminium cabinet / Front access modules / Front access by Hydraulic / Hanging structure / Curved cabinet / Nanocoating for indoor / Neutrik indoor connectors / Neutrik outdoor connectors / Size can be customised</v>
          </cell>
          <cell r="G36" t="str">
            <v>Nanocoating for indoor version, front access</v>
          </cell>
          <cell r="H36" t="str">
            <v>Aluminum Mask (RAL option available)</v>
          </cell>
          <cell r="I36" t="str">
            <v>Curved Option (Twisting)</v>
          </cell>
        </row>
        <row r="37">
          <cell r="A37" t="str">
            <v>LIST37</v>
          </cell>
          <cell r="B37" t="str">
            <v>Indoor / Outdoor mechanically compatible together</v>
          </cell>
          <cell r="C37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LITHIUM"/>
      <sheetName val="NEUTRON"/>
      <sheetName val="THORITE"/>
      <sheetName val="PROTON"/>
      <sheetName val="HYDROGEN"/>
      <sheetName val="PHOTON"/>
      <sheetName val="AXXION"/>
      <sheetName val="HYDROGEN SLIM"/>
      <sheetName val="PLATINUM"/>
      <sheetName val="IRON"/>
      <sheetName val="KRYPTON"/>
      <sheetName val="CRYSTAL"/>
      <sheetName val="ORACLE"/>
      <sheetName val="STARK"/>
      <sheetName val="ELECTRON"/>
      <sheetName val="LITHIUM ROOF"/>
      <sheetName val="CARBON"/>
      <sheetName val="NEON"/>
      <sheetName val="OXYGEN"/>
      <sheetName val="NITROGEN"/>
      <sheetName val="NET50"/>
      <sheetName val="QWARTZ"/>
      <sheetName val="TITANIUM"/>
      <sheetName val="TRITIUM"/>
      <sheetName val="QUANTUM"/>
      <sheetName val="ZIRCON"/>
      <sheetName val="AXXION500"/>
      <sheetName val="SPINEL"/>
      <sheetName val="SPINEL OUT"/>
    </sheetNames>
    <sheetDataSet>
      <sheetData sheetId="0">
        <row r="3">
          <cell r="A3" t="str">
            <v>LIST3A</v>
          </cell>
          <cell r="B3" t="str">
            <v>Fixed High Brighness indoor</v>
          </cell>
          <cell r="C3" t="str">
            <v>Event</v>
          </cell>
          <cell r="D3" t="str">
            <v>Sport</v>
          </cell>
          <cell r="E3" t="str">
            <v>Media</v>
          </cell>
          <cell r="F3" t="str">
            <v>Fixed installation column of (800mm minimum diameter)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64A6-71D5-453B-A15C-0737BEBFD5F6}">
  <sheetPr>
    <tabColor rgb="FFC00000"/>
    <pageSetUpPr fitToPage="1"/>
  </sheetPr>
  <dimension ref="A1:N41"/>
  <sheetViews>
    <sheetView tabSelected="1" zoomScale="55" zoomScaleNormal="55" workbookViewId="0">
      <selection activeCell="U19" sqref="U19"/>
    </sheetView>
  </sheetViews>
  <sheetFormatPr baseColWidth="10" defaultColWidth="11.42578125" defaultRowHeight="15"/>
  <cols>
    <col min="1" max="1" width="51" customWidth="1"/>
    <col min="2" max="2" width="9.42578125" bestFit="1" customWidth="1"/>
    <col min="3" max="6" width="13.42578125" bestFit="1" customWidth="1"/>
    <col min="7" max="8" width="13.42578125" customWidth="1"/>
    <col min="9" max="9" width="15.42578125" bestFit="1" customWidth="1"/>
    <col min="10" max="14" width="13.42578125" bestFit="1" customWidth="1"/>
  </cols>
  <sheetData>
    <row r="1" spans="1:14" ht="49.5">
      <c r="A1" s="1" t="s">
        <v>0</v>
      </c>
      <c r="B1" s="2"/>
      <c r="C1" s="2"/>
      <c r="D1" s="2"/>
      <c r="J1" s="2"/>
      <c r="K1" s="2"/>
      <c r="L1" s="2"/>
    </row>
    <row r="2" spans="1:14" ht="27.75" customHeight="1">
      <c r="A2" s="3"/>
      <c r="B2" s="3"/>
      <c r="C2" s="48" t="s">
        <v>1</v>
      </c>
      <c r="D2" s="48"/>
      <c r="E2" s="48"/>
      <c r="F2" s="48"/>
      <c r="G2" s="48"/>
      <c r="H2" s="48"/>
      <c r="I2" s="49" t="s">
        <v>2</v>
      </c>
      <c r="J2" s="49"/>
      <c r="K2" s="49"/>
      <c r="L2" s="49"/>
      <c r="M2" s="49"/>
      <c r="N2" s="49"/>
    </row>
    <row r="3" spans="1:14" ht="27.75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5</v>
      </c>
      <c r="J3" s="6" t="s">
        <v>6</v>
      </c>
      <c r="K3" s="6" t="s">
        <v>7</v>
      </c>
      <c r="L3" s="6" t="s">
        <v>11</v>
      </c>
      <c r="M3" s="6" t="s">
        <v>9</v>
      </c>
      <c r="N3" s="7" t="s">
        <v>10</v>
      </c>
    </row>
    <row r="4" spans="1:14" s="13" customFormat="1" ht="27.75" customHeight="1">
      <c r="A4" s="8" t="s">
        <v>12</v>
      </c>
      <c r="B4" s="9" t="s">
        <v>13</v>
      </c>
      <c r="C4" s="10">
        <f>500/408</f>
        <v>1.2254901960784315</v>
      </c>
      <c r="D4" s="11">
        <f>500/320</f>
        <v>1.5625</v>
      </c>
      <c r="E4" s="11">
        <f>500/256</f>
        <v>1.953125</v>
      </c>
      <c r="F4" s="11">
        <f>500/192</f>
        <v>2.6041666666666665</v>
      </c>
      <c r="G4" s="11">
        <f>500/168</f>
        <v>2.9761904761904763</v>
      </c>
      <c r="H4" s="11">
        <f>500/128</f>
        <v>3.90625</v>
      </c>
      <c r="I4" s="11">
        <f>500/408</f>
        <v>1.2254901960784315</v>
      </c>
      <c r="J4" s="9">
        <f>500/320</f>
        <v>1.5625</v>
      </c>
      <c r="K4" s="11">
        <f>500/256</f>
        <v>1.953125</v>
      </c>
      <c r="L4" s="11">
        <f>500/192</f>
        <v>2.6041666666666665</v>
      </c>
      <c r="M4" s="11">
        <f>500/168</f>
        <v>2.9761904761904763</v>
      </c>
      <c r="N4" s="12">
        <f>500/128</f>
        <v>3.90625</v>
      </c>
    </row>
    <row r="5" spans="1:14" ht="27.75" customHeight="1">
      <c r="A5" s="14" t="s">
        <v>14</v>
      </c>
      <c r="B5" s="15"/>
      <c r="C5" s="29" t="s">
        <v>15</v>
      </c>
      <c r="D5" s="36"/>
      <c r="E5" s="36"/>
      <c r="F5" s="29" t="s">
        <v>16</v>
      </c>
      <c r="G5" s="36"/>
      <c r="H5" s="37"/>
      <c r="I5" s="29" t="s">
        <v>17</v>
      </c>
      <c r="J5" s="36"/>
      <c r="K5" s="36"/>
      <c r="L5" s="36"/>
      <c r="M5" s="37"/>
      <c r="N5" s="17" t="s">
        <v>18</v>
      </c>
    </row>
    <row r="6" spans="1:14" ht="27.75" customHeight="1">
      <c r="A6" s="18" t="s">
        <v>19</v>
      </c>
      <c r="B6" s="19"/>
      <c r="C6" s="33" t="s">
        <v>20</v>
      </c>
      <c r="D6" s="34"/>
      <c r="E6" s="34"/>
      <c r="F6" s="34"/>
      <c r="G6" s="34"/>
      <c r="H6" s="35"/>
      <c r="I6" s="33" t="s">
        <v>21</v>
      </c>
      <c r="J6" s="34"/>
      <c r="K6" s="34"/>
      <c r="L6" s="34"/>
      <c r="M6" s="34"/>
      <c r="N6" s="34"/>
    </row>
    <row r="7" spans="1:14" ht="27.75" customHeight="1">
      <c r="A7" s="14" t="s">
        <v>22</v>
      </c>
      <c r="B7" s="15" t="s">
        <v>23</v>
      </c>
      <c r="C7" s="29" t="s">
        <v>24</v>
      </c>
      <c r="D7" s="36"/>
      <c r="E7" s="36"/>
      <c r="F7" s="36"/>
      <c r="G7" s="36"/>
      <c r="H7" s="37"/>
      <c r="I7" s="29" t="s">
        <v>25</v>
      </c>
      <c r="J7" s="36"/>
      <c r="K7" s="36"/>
      <c r="L7" s="36"/>
      <c r="M7" s="36"/>
      <c r="N7" s="36"/>
    </row>
    <row r="8" spans="1:14" ht="27.75" customHeight="1">
      <c r="A8" s="18" t="s">
        <v>26</v>
      </c>
      <c r="B8" s="19" t="s">
        <v>27</v>
      </c>
      <c r="C8" s="33" t="s">
        <v>28</v>
      </c>
      <c r="D8" s="34"/>
      <c r="E8" s="34"/>
      <c r="F8" s="34"/>
      <c r="G8" s="34"/>
      <c r="H8" s="35"/>
      <c r="I8" s="20" t="s">
        <v>29</v>
      </c>
      <c r="J8" s="32" t="s">
        <v>30</v>
      </c>
      <c r="K8" s="32"/>
      <c r="L8" s="32"/>
      <c r="M8" s="32"/>
      <c r="N8" s="33"/>
    </row>
    <row r="9" spans="1:14" ht="27.75" customHeight="1">
      <c r="A9" s="14" t="s">
        <v>31</v>
      </c>
      <c r="B9" s="15" t="s">
        <v>32</v>
      </c>
      <c r="C9" s="45">
        <v>6500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ht="27.75" customHeight="1">
      <c r="A10" s="18" t="s">
        <v>33</v>
      </c>
      <c r="B10" s="19" t="s">
        <v>34</v>
      </c>
      <c r="C10" s="46" t="s">
        <v>35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14" ht="27.75" customHeight="1">
      <c r="A11" s="21" t="s">
        <v>36</v>
      </c>
      <c r="B11" s="15" t="s">
        <v>13</v>
      </c>
      <c r="C11" s="38" t="s">
        <v>37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</row>
    <row r="12" spans="1:14" ht="27.75" customHeight="1">
      <c r="A12" s="18" t="s">
        <v>38</v>
      </c>
      <c r="B12" s="19" t="s">
        <v>13</v>
      </c>
      <c r="C12" s="40" t="s">
        <v>39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</row>
    <row r="13" spans="1:14" ht="27.75" customHeight="1">
      <c r="A13" s="14" t="s">
        <v>40</v>
      </c>
      <c r="B13" s="15" t="s">
        <v>13</v>
      </c>
      <c r="C13" s="28" t="s">
        <v>41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27.75" customHeight="1">
      <c r="A14" s="18" t="s">
        <v>42</v>
      </c>
      <c r="B14" s="19" t="s">
        <v>43</v>
      </c>
      <c r="C14" s="22" t="str">
        <f>500/C4&amp;" x "&amp;500/C4</f>
        <v>408 x 408</v>
      </c>
      <c r="D14" s="22" t="str">
        <f t="shared" ref="D14:N14" si="0">500/D4&amp;" x "&amp;500/D4</f>
        <v>320 x 320</v>
      </c>
      <c r="E14" s="22" t="str">
        <f t="shared" si="0"/>
        <v>256 x 256</v>
      </c>
      <c r="F14" s="22" t="str">
        <f t="shared" si="0"/>
        <v>192 x 192</v>
      </c>
      <c r="G14" s="22" t="str">
        <f t="shared" si="0"/>
        <v>168 x 168</v>
      </c>
      <c r="H14" s="22" t="str">
        <f t="shared" si="0"/>
        <v>128 x 128</v>
      </c>
      <c r="I14" s="22" t="str">
        <f t="shared" si="0"/>
        <v>408 x 408</v>
      </c>
      <c r="J14" s="22" t="str">
        <f t="shared" si="0"/>
        <v>320 x 320</v>
      </c>
      <c r="K14" s="22" t="str">
        <f t="shared" si="0"/>
        <v>256 x 256</v>
      </c>
      <c r="L14" s="22" t="str">
        <f t="shared" si="0"/>
        <v>192 x 192</v>
      </c>
      <c r="M14" s="22" t="str">
        <f t="shared" si="0"/>
        <v>168 x 168</v>
      </c>
      <c r="N14" s="23" t="str">
        <f t="shared" si="0"/>
        <v>128 x 128</v>
      </c>
    </row>
    <row r="15" spans="1:14" ht="27.75" customHeight="1">
      <c r="A15" s="14" t="s">
        <v>44</v>
      </c>
      <c r="B15" s="15" t="s">
        <v>43</v>
      </c>
      <c r="C15" s="17" t="str">
        <f>250/C4&amp;" x "&amp;250/C4</f>
        <v>204 x 204</v>
      </c>
      <c r="D15" s="17" t="str">
        <f t="shared" ref="D15:N15" si="1">250/D4&amp;" x "&amp;250/D4</f>
        <v>160 x 160</v>
      </c>
      <c r="E15" s="17" t="str">
        <f t="shared" si="1"/>
        <v>128 x 128</v>
      </c>
      <c r="F15" s="17" t="str">
        <f t="shared" si="1"/>
        <v>96 x 96</v>
      </c>
      <c r="G15" s="17" t="str">
        <f t="shared" si="1"/>
        <v>84 x 84</v>
      </c>
      <c r="H15" s="17" t="str">
        <f t="shared" si="1"/>
        <v>64 x 64</v>
      </c>
      <c r="I15" s="17" t="str">
        <f t="shared" si="1"/>
        <v>204 x 204</v>
      </c>
      <c r="J15" s="17" t="str">
        <f t="shared" si="1"/>
        <v>160 x 160</v>
      </c>
      <c r="K15" s="17" t="str">
        <f t="shared" si="1"/>
        <v>128 x 128</v>
      </c>
      <c r="L15" s="17" t="str">
        <f t="shared" si="1"/>
        <v>96 x 96</v>
      </c>
      <c r="M15" s="17" t="str">
        <f t="shared" si="1"/>
        <v>84 x 84</v>
      </c>
      <c r="N15" s="16" t="str">
        <f t="shared" si="1"/>
        <v>64 x 64</v>
      </c>
    </row>
    <row r="16" spans="1:14" ht="27.75" customHeight="1">
      <c r="A16" s="18" t="s">
        <v>45</v>
      </c>
      <c r="B16" s="19" t="s">
        <v>46</v>
      </c>
      <c r="C16" s="22">
        <f t="shared" ref="C16:N16" si="2">ROUND((1000/C4)*(1000/C4),0)</f>
        <v>665856</v>
      </c>
      <c r="D16" s="20">
        <f t="shared" si="2"/>
        <v>409600</v>
      </c>
      <c r="E16" s="20">
        <f t="shared" si="2"/>
        <v>262144</v>
      </c>
      <c r="F16" s="20">
        <f t="shared" si="2"/>
        <v>147456</v>
      </c>
      <c r="G16" s="20">
        <f t="shared" si="2"/>
        <v>112896</v>
      </c>
      <c r="H16" s="20">
        <f t="shared" si="2"/>
        <v>65536</v>
      </c>
      <c r="I16" s="20">
        <f t="shared" si="2"/>
        <v>665856</v>
      </c>
      <c r="J16" s="20">
        <f t="shared" si="2"/>
        <v>409600</v>
      </c>
      <c r="K16" s="20">
        <f t="shared" si="2"/>
        <v>262144</v>
      </c>
      <c r="L16" s="20">
        <f t="shared" si="2"/>
        <v>147456</v>
      </c>
      <c r="M16" s="20">
        <f t="shared" si="2"/>
        <v>112896</v>
      </c>
      <c r="N16" s="24">
        <f t="shared" si="2"/>
        <v>65536</v>
      </c>
    </row>
    <row r="17" spans="1:14" ht="27.75" customHeight="1">
      <c r="A17" s="14" t="s">
        <v>47</v>
      </c>
      <c r="B17" s="15" t="s">
        <v>48</v>
      </c>
      <c r="C17" s="43" t="s">
        <v>49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</row>
    <row r="18" spans="1:14" ht="27.75" customHeight="1">
      <c r="A18" s="18" t="s">
        <v>50</v>
      </c>
      <c r="B18" s="19"/>
      <c r="C18" s="33" t="s">
        <v>51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27.75" customHeight="1">
      <c r="A19" s="14" t="s">
        <v>52</v>
      </c>
      <c r="B19" s="15"/>
      <c r="C19" s="29" t="s">
        <v>53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</row>
    <row r="20" spans="1:14" ht="27.75" customHeight="1">
      <c r="A20" s="18" t="s">
        <v>54</v>
      </c>
      <c r="B20" s="19"/>
      <c r="C20" s="33" t="s">
        <v>55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27.75" customHeight="1">
      <c r="A21" s="14" t="s">
        <v>56</v>
      </c>
      <c r="B21" s="15"/>
      <c r="C21" s="29" t="s">
        <v>57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27.75" customHeight="1">
      <c r="A22" s="18" t="s">
        <v>58</v>
      </c>
      <c r="B22" s="19" t="s">
        <v>59</v>
      </c>
      <c r="C22" s="33"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27.75" customHeight="1">
      <c r="A23" s="14" t="s">
        <v>60</v>
      </c>
      <c r="B23" s="15" t="s">
        <v>59</v>
      </c>
      <c r="C23" s="29">
        <v>16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27.75" customHeight="1">
      <c r="A24" s="18" t="s">
        <v>61</v>
      </c>
      <c r="B24" s="19" t="s">
        <v>59</v>
      </c>
      <c r="C24" s="33"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ht="27.75" customHeight="1">
      <c r="A25" s="14" t="s">
        <v>62</v>
      </c>
      <c r="B25" s="15"/>
      <c r="C25" s="29" t="s">
        <v>63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</row>
    <row r="26" spans="1:14" ht="27.75" customHeight="1">
      <c r="A26" s="18" t="s">
        <v>64</v>
      </c>
      <c r="B26" s="19" t="s">
        <v>65</v>
      </c>
      <c r="C26" s="25">
        <v>3840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</row>
    <row r="27" spans="1:14" ht="27.75" customHeight="1">
      <c r="A27" s="14" t="s">
        <v>66</v>
      </c>
      <c r="B27" s="15" t="s">
        <v>67</v>
      </c>
      <c r="C27" s="28" t="s">
        <v>68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 ht="27.75" customHeight="1">
      <c r="A28" s="18" t="s">
        <v>69</v>
      </c>
      <c r="B28" s="19" t="s">
        <v>70</v>
      </c>
      <c r="C28" s="33">
        <v>520</v>
      </c>
      <c r="D28" s="34"/>
      <c r="E28" s="34"/>
      <c r="F28" s="34"/>
      <c r="G28" s="34"/>
      <c r="H28" s="35"/>
      <c r="I28" s="33">
        <v>600</v>
      </c>
      <c r="J28" s="34"/>
      <c r="K28" s="34"/>
      <c r="L28" s="35"/>
      <c r="M28" s="33">
        <v>750</v>
      </c>
      <c r="N28" s="34"/>
    </row>
    <row r="29" spans="1:14" ht="27.75" customHeight="1">
      <c r="A29" s="14" t="s">
        <v>71</v>
      </c>
      <c r="B29" s="15" t="s">
        <v>70</v>
      </c>
      <c r="C29" s="29">
        <f>0.4*C28</f>
        <v>208</v>
      </c>
      <c r="D29" s="36"/>
      <c r="E29" s="36"/>
      <c r="F29" s="36"/>
      <c r="G29" s="36"/>
      <c r="H29" s="37"/>
      <c r="I29" s="29">
        <f>0.4*I28</f>
        <v>240</v>
      </c>
      <c r="J29" s="36"/>
      <c r="K29" s="36"/>
      <c r="L29" s="37"/>
      <c r="M29" s="29">
        <f>0.4*M28</f>
        <v>300</v>
      </c>
      <c r="N29" s="36"/>
    </row>
    <row r="30" spans="1:14" ht="27.75" customHeight="1">
      <c r="A30" s="18" t="s">
        <v>72</v>
      </c>
      <c r="B30" s="19"/>
      <c r="C30" s="32" t="s">
        <v>73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</row>
    <row r="31" spans="1:14" ht="27.75" customHeight="1">
      <c r="A31" s="14" t="s">
        <v>74</v>
      </c>
      <c r="B31" s="15" t="s">
        <v>65</v>
      </c>
      <c r="C31" s="28" t="s">
        <v>75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1:14" ht="27.75" customHeight="1">
      <c r="A32" s="18" t="s">
        <v>76</v>
      </c>
      <c r="B32" s="19"/>
      <c r="C32" s="25" t="s">
        <v>77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</row>
    <row r="33" spans="1:14" ht="27.75" customHeight="1">
      <c r="A33" s="14" t="s">
        <v>78</v>
      </c>
      <c r="B33" s="15"/>
      <c r="C33" s="28" t="s">
        <v>79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</row>
    <row r="34" spans="1:14" ht="27.75" customHeight="1">
      <c r="A34" s="18" t="s">
        <v>80</v>
      </c>
      <c r="B34" s="19"/>
      <c r="C34" s="32" t="s">
        <v>79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</row>
    <row r="35" spans="1:14" ht="27.75" customHeight="1">
      <c r="A35" s="14" t="s">
        <v>81</v>
      </c>
      <c r="B35" s="15" t="s">
        <v>82</v>
      </c>
      <c r="C35" s="28">
        <v>50000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/>
    </row>
    <row r="36" spans="1:14" ht="27.75" customHeight="1">
      <c r="A36" s="18" t="s">
        <v>83</v>
      </c>
      <c r="B36" s="19"/>
      <c r="C36" s="25" t="s">
        <v>84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</row>
    <row r="37" spans="1:14" ht="27.75" customHeight="1">
      <c r="A37" s="14" t="s">
        <v>85</v>
      </c>
      <c r="B37" s="15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ht="27.75" customHeight="1">
      <c r="A38" s="18" t="s">
        <v>86</v>
      </c>
      <c r="B38" s="19"/>
      <c r="C38" s="30" t="s">
        <v>87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</row>
    <row r="39" spans="1:14" ht="27.75" customHeight="1">
      <c r="A39" s="14" t="s">
        <v>88</v>
      </c>
      <c r="B39" s="15"/>
      <c r="C39" s="28" t="s">
        <v>89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27.75" customHeight="1">
      <c r="A40" s="18" t="s">
        <v>90</v>
      </c>
      <c r="B40" s="19"/>
      <c r="C40" s="25" t="s">
        <v>91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</row>
    <row r="41" spans="1:14" ht="27.75" customHeight="1">
      <c r="A41" s="14" t="s">
        <v>92</v>
      </c>
      <c r="B41" s="1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</row>
  </sheetData>
  <mergeCells count="45">
    <mergeCell ref="C6:H6"/>
    <mergeCell ref="I6:N6"/>
    <mergeCell ref="C28:H28"/>
    <mergeCell ref="C29:H29"/>
    <mergeCell ref="C2:H2"/>
    <mergeCell ref="I2:N2"/>
    <mergeCell ref="C5:E5"/>
    <mergeCell ref="F5:H5"/>
    <mergeCell ref="I5:M5"/>
    <mergeCell ref="C19:N19"/>
    <mergeCell ref="C7:H7"/>
    <mergeCell ref="I7:N7"/>
    <mergeCell ref="C8:H8"/>
    <mergeCell ref="J8:N8"/>
    <mergeCell ref="C9:N9"/>
    <mergeCell ref="C10:N10"/>
    <mergeCell ref="C11:N11"/>
    <mergeCell ref="C12:N12"/>
    <mergeCell ref="C13:N13"/>
    <mergeCell ref="C17:N17"/>
    <mergeCell ref="C18:N18"/>
    <mergeCell ref="I29:L29"/>
    <mergeCell ref="M29:N29"/>
    <mergeCell ref="C20:N20"/>
    <mergeCell ref="C21:N21"/>
    <mergeCell ref="C22:N22"/>
    <mergeCell ref="C23:N23"/>
    <mergeCell ref="C24:N24"/>
    <mergeCell ref="C25:N25"/>
    <mergeCell ref="C26:N26"/>
    <mergeCell ref="C27:N27"/>
    <mergeCell ref="I28:L28"/>
    <mergeCell ref="M28:N28"/>
    <mergeCell ref="C41:N41"/>
    <mergeCell ref="C30:N30"/>
    <mergeCell ref="C31:N31"/>
    <mergeCell ref="C32:N32"/>
    <mergeCell ref="C33:N33"/>
    <mergeCell ref="C34:N34"/>
    <mergeCell ref="C35:N35"/>
    <mergeCell ref="C36:N36"/>
    <mergeCell ref="C37:N37"/>
    <mergeCell ref="C38:N38"/>
    <mergeCell ref="C39:N39"/>
    <mergeCell ref="C40:N40"/>
  </mergeCells>
  <dataValidations count="34">
    <dataValidation type="list" allowBlank="1" showInputMessage="1" showErrorMessage="1" sqref="C12" xr:uid="{B0626D4F-C659-4EA4-9E73-28A3E54883E9}">
      <formula1>LIST8</formula1>
    </dataValidation>
    <dataValidation type="list" allowBlank="1" showInputMessage="1" showErrorMessage="1" sqref="C14:N14" xr:uid="{E9CFAB0F-CA8F-4412-9747-7120F700BCA8}">
      <formula1>LIST10</formula1>
    </dataValidation>
    <dataValidation type="list" allowBlank="1" showInputMessage="1" showErrorMessage="1" sqref="C15:N15" xr:uid="{B5D87274-4DCD-4CD9-93CD-5A2988D09374}">
      <formula1>LIST11</formula1>
    </dataValidation>
    <dataValidation type="list" allowBlank="1" showInputMessage="1" showErrorMessage="1" sqref="C16:N16" xr:uid="{A7A6376C-D1B1-44FC-B5CA-40042EFC5655}">
      <formula1>LIST12</formula1>
    </dataValidation>
    <dataValidation type="list" allowBlank="1" showInputMessage="1" showErrorMessage="1" sqref="C5 I5" xr:uid="{564F33C1-71D5-42CA-94FC-E00DF587845E}">
      <formula1>LIST2</formula1>
    </dataValidation>
    <dataValidation type="list" allowBlank="1" showInputMessage="1" showErrorMessage="1" sqref="K4:N4 D4:I4" xr:uid="{9349C385-0F7A-4452-A7E7-CBD871939329}">
      <formula1>LIST1</formula1>
    </dataValidation>
    <dataValidation type="list" allowBlank="1" showInputMessage="1" showErrorMessage="1" sqref="C6 I6" xr:uid="{D2533C7F-B745-4416-AE44-D741DC73D8A1}">
      <formula1>LIST3A</formula1>
    </dataValidation>
    <dataValidation type="list" allowBlank="1" showInputMessage="1" showErrorMessage="1" sqref="C7 I7" xr:uid="{8B06C154-4689-4B2E-8564-DF05B360C7B5}">
      <formula1>LIST4</formula1>
    </dataValidation>
    <dataValidation type="list" allowBlank="1" showInputMessage="1" showErrorMessage="1" sqref="C8 J8" xr:uid="{2293E500-96D3-4BDA-8B81-890A2610B376}">
      <formula1>LIST5</formula1>
    </dataValidation>
    <dataValidation type="list" allowBlank="1" showInputMessage="1" showErrorMessage="1" sqref="C10" xr:uid="{71A3B793-8706-4603-AC57-5C6252081893}">
      <formula1>LIST7</formula1>
    </dataValidation>
    <dataValidation type="list" allowBlank="1" showInputMessage="1" showErrorMessage="1" sqref="C13" xr:uid="{4D5DF3CC-76B7-41AD-802E-E9138C40B335}">
      <formula1>LIST9</formula1>
    </dataValidation>
    <dataValidation type="list" allowBlank="1" showInputMessage="1" showErrorMessage="1" sqref="C17" xr:uid="{0096F653-2E29-4A28-9C4E-C9A98468A080}">
      <formula1>LIST13</formula1>
    </dataValidation>
    <dataValidation type="list" allowBlank="1" showInputMessage="1" showErrorMessage="1" sqref="C18" xr:uid="{C8F276BD-2D45-4DA6-AF74-86BA93FE44D3}">
      <formula1>LIST14</formula1>
    </dataValidation>
    <dataValidation type="list" allowBlank="1" showInputMessage="1" showErrorMessage="1" sqref="C19" xr:uid="{C4657451-DAB5-41D2-8005-03A6E7B3A1EE}">
      <formula1>LIST15</formula1>
    </dataValidation>
    <dataValidation type="list" allowBlank="1" showInputMessage="1" showErrorMessage="1" sqref="C20" xr:uid="{C0A452BF-D9D8-4D50-B0C5-33263120A1DE}">
      <formula1>LIST16</formula1>
    </dataValidation>
    <dataValidation type="list" allowBlank="1" showInputMessage="1" showErrorMessage="1" sqref="C21" xr:uid="{AC2481B8-6C77-473B-82B4-2EB5911BB82E}">
      <formula1>LIST17</formula1>
    </dataValidation>
    <dataValidation type="list" allowBlank="1" showInputMessage="1" showErrorMessage="1" sqref="C22" xr:uid="{BA91440A-3C4D-4608-8040-105A5EE3E6C6}">
      <formula1>LIST18</formula1>
    </dataValidation>
    <dataValidation type="list" allowBlank="1" showInputMessage="1" showErrorMessage="1" sqref="C23" xr:uid="{DE23A449-D912-478D-8DD9-9A8B23EF6E45}">
      <formula1>LIST19</formula1>
    </dataValidation>
    <dataValidation type="list" allowBlank="1" showInputMessage="1" showErrorMessage="1" sqref="C24" xr:uid="{8969AD47-9CAC-43E2-8813-475EEA7B2890}">
      <formula1>LIST20</formula1>
    </dataValidation>
    <dataValidation type="list" allowBlank="1" showInputMessage="1" showErrorMessage="1" sqref="C25" xr:uid="{BBFC40D1-024D-4E7C-9C18-64B53ECDCD92}">
      <formula1>LIST21</formula1>
    </dataValidation>
    <dataValidation type="list" allowBlank="1" showInputMessage="1" showErrorMessage="1" sqref="C26" xr:uid="{B14E715C-E245-48B1-8FC4-9B03CD53F6FF}">
      <formula1>LIST22</formula1>
    </dataValidation>
    <dataValidation type="list" allowBlank="1" showInputMessage="1" showErrorMessage="1" sqref="C27" xr:uid="{0F340C5B-2C1E-4BDA-9A13-EF842EE15A6D}">
      <formula1>LIST23</formula1>
    </dataValidation>
    <dataValidation type="list" allowBlank="1" showInputMessage="1" showErrorMessage="1" sqref="C28 I28" xr:uid="{3AD5CAA6-5858-4047-9BC0-EE8C015BB5B3}">
      <formula1>LIST24</formula1>
    </dataValidation>
    <dataValidation type="list" allowBlank="1" showInputMessage="1" showErrorMessage="1" sqref="C29 I29" xr:uid="{C3C08C84-0E8E-42C6-A3D5-A674ADE8DFE6}">
      <formula1>LIST25</formula1>
    </dataValidation>
    <dataValidation type="list" allowBlank="1" showInputMessage="1" showErrorMessage="1" sqref="C30" xr:uid="{1D628EF4-059B-4A97-8048-70E1FC66F347}">
      <formula1>LIST26</formula1>
    </dataValidation>
    <dataValidation type="list" allowBlank="1" showInputMessage="1" showErrorMessage="1" sqref="C31" xr:uid="{CE558F82-0883-44AF-9A8D-36BBF0C65D5D}">
      <formula1>LIST27</formula1>
    </dataValidation>
    <dataValidation type="list" allowBlank="1" showInputMessage="1" showErrorMessage="1" sqref="C32" xr:uid="{449B5259-8DC7-48FE-9BEA-AB8A57BD7D93}">
      <formula1>LIST28</formula1>
    </dataValidation>
    <dataValidation type="list" allowBlank="1" showInputMessage="1" showErrorMessage="1" sqref="C33" xr:uid="{3AE10C0E-349B-4373-B0A6-A19B348A3A91}">
      <formula1>LIST29</formula1>
    </dataValidation>
    <dataValidation type="list" allowBlank="1" showInputMessage="1" showErrorMessage="1" sqref="C34" xr:uid="{600E5A6F-B84A-4EF3-8A34-87AC770810DE}">
      <formula1>LIST30</formula1>
    </dataValidation>
    <dataValidation type="list" allowBlank="1" showInputMessage="1" showErrorMessage="1" sqref="C35" xr:uid="{F927ADD5-B588-46C6-879C-2E220C3B8CC4}">
      <formula1>LIST31</formula1>
    </dataValidation>
    <dataValidation type="list" allowBlank="1" showInputMessage="1" showErrorMessage="1" sqref="C36" xr:uid="{F12D57F7-5F36-4522-90B2-677E7DFE79DC}">
      <formula1>LIST32</formula1>
    </dataValidation>
    <dataValidation type="list" allowBlank="1" showInputMessage="1" showErrorMessage="1" sqref="C37" xr:uid="{A188D505-9A18-4A94-99D1-D8B608BD1E7F}">
      <formula1>LIST33</formula1>
    </dataValidation>
    <dataValidation type="list" allowBlank="1" showInputMessage="1" showErrorMessage="1" sqref="C39" xr:uid="{21FE7656-928F-42C7-8382-FAEC2DC54BC3}">
      <formula1>LIST35</formula1>
    </dataValidation>
    <dataValidation type="list" allowBlank="1" showInputMessage="1" showErrorMessage="1" sqref="C9" xr:uid="{CE46E468-621C-498B-B12A-12EDCC7B136C}">
      <formula1>LIST6</formula1>
    </dataValidation>
  </dataValidations>
  <pageMargins left="0.7" right="0.7" top="0.75" bottom="0.75" header="0.3" footer="0.3"/>
  <pageSetup paperSize="9" scale="30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MANGANITE 500 (EN)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Didierlaurent</dc:creator>
  <cp:lastModifiedBy>Antoine Didierlaurent</cp:lastModifiedBy>
  <dcterms:created xsi:type="dcterms:W3CDTF">2024-10-01T12:57:44Z</dcterms:created>
  <dcterms:modified xsi:type="dcterms:W3CDTF">2024-10-01T13:16:21Z</dcterms:modified>
</cp:coreProperties>
</file>